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1fe131f106e956/Privat/Spil/"/>
    </mc:Choice>
  </mc:AlternateContent>
  <xr:revisionPtr revIDLastSave="464" documentId="8_{1DB8E396-DE32-41AA-B368-B9B9D295C50C}" xr6:coauthVersionLast="47" xr6:coauthVersionMax="47" xr10:uidLastSave="{A568FC08-1D32-4BD6-96DD-7A609FFEB849}"/>
  <bookViews>
    <workbookView xWindow="33120" yWindow="5595" windowWidth="39720" windowHeight="18900" xr2:uid="{F8E083A6-AAFC-4A80-B66F-A7E6E3342A0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8" i="1"/>
  <c r="F7" i="1"/>
  <c r="E12" i="1"/>
  <c r="E11" i="1"/>
  <c r="B22" i="1" s="1"/>
  <c r="D22" i="1" s="1"/>
  <c r="F22" i="1" s="1"/>
  <c r="E10" i="1"/>
  <c r="B20" i="1" s="1"/>
  <c r="D20" i="1" s="1"/>
  <c r="F20" i="1" s="1"/>
  <c r="E9" i="1"/>
  <c r="B19" i="1" s="1"/>
  <c r="D19" i="1" s="1"/>
  <c r="F19" i="1" s="1"/>
  <c r="E8" i="1"/>
  <c r="B17" i="1" s="1"/>
  <c r="D17" i="1" s="1"/>
  <c r="F17" i="1" s="1"/>
  <c r="E7" i="1"/>
  <c r="B15" i="1" s="1"/>
  <c r="D15" i="1" s="1"/>
  <c r="F9" i="1"/>
  <c r="B21" i="1" l="1"/>
  <c r="D21" i="1" s="1"/>
  <c r="F21" i="1" s="1"/>
  <c r="B16" i="1"/>
  <c r="D16" i="1" s="1"/>
  <c r="F16" i="1" s="1"/>
  <c r="B18" i="1"/>
  <c r="D18" i="1" s="1"/>
  <c r="F18" i="1" s="1"/>
  <c r="C1" i="1"/>
  <c r="H17" i="1" s="1"/>
  <c r="I17" i="1" s="1"/>
  <c r="F15" i="1"/>
  <c r="F2" i="1" l="1"/>
  <c r="G7" i="1" s="1"/>
  <c r="C4" i="1"/>
  <c r="J17" i="1" s="1"/>
  <c r="H19" i="1"/>
  <c r="I19" i="1" s="1"/>
  <c r="H12" i="1"/>
  <c r="I12" i="1" s="1"/>
  <c r="H15" i="1"/>
  <c r="I15" i="1" s="1"/>
  <c r="H18" i="1"/>
  <c r="I18" i="1" s="1"/>
  <c r="H20" i="1"/>
  <c r="I20" i="1" s="1"/>
  <c r="H11" i="1"/>
  <c r="I11" i="1" s="1"/>
  <c r="H21" i="1"/>
  <c r="I21" i="1" s="1"/>
  <c r="H10" i="1"/>
  <c r="I10" i="1" s="1"/>
  <c r="H16" i="1"/>
  <c r="I16" i="1" s="1"/>
  <c r="H7" i="1"/>
  <c r="I7" i="1" s="1"/>
  <c r="H22" i="1"/>
  <c r="I22" i="1" s="1"/>
  <c r="H8" i="1"/>
  <c r="I8" i="1" s="1"/>
  <c r="H9" i="1"/>
  <c r="I9" i="1" s="1"/>
  <c r="G12" i="1" l="1"/>
  <c r="G9" i="1"/>
  <c r="G8" i="1"/>
  <c r="G11" i="1"/>
  <c r="G10" i="1"/>
  <c r="J7" i="1"/>
  <c r="J10" i="1"/>
  <c r="J8" i="1"/>
  <c r="J20" i="1"/>
  <c r="J21" i="1"/>
  <c r="J11" i="1"/>
  <c r="J18" i="1"/>
  <c r="J22" i="1"/>
  <c r="J15" i="1"/>
  <c r="J12" i="1"/>
  <c r="J19" i="1"/>
  <c r="J16" i="1"/>
  <c r="J9" i="1"/>
</calcChain>
</file>

<file path=xl/sharedStrings.xml><?xml version="1.0" encoding="utf-8"?>
<sst xmlns="http://schemas.openxmlformats.org/spreadsheetml/2006/main" count="38" uniqueCount="32">
  <si>
    <t>Cursor</t>
  </si>
  <si>
    <t>Grandma</t>
  </si>
  <si>
    <t>Farm</t>
  </si>
  <si>
    <t>Mine</t>
  </si>
  <si>
    <t>Factory</t>
  </si>
  <si>
    <t>Bank</t>
  </si>
  <si>
    <t>Antal</t>
  </si>
  <si>
    <t>Antal klik pr. sek.:</t>
  </si>
  <si>
    <t>Antal cookies:</t>
  </si>
  <si>
    <t>Mål for cookies:</t>
  </si>
  <si>
    <t>Minutter til målet nås:</t>
  </si>
  <si>
    <t>Næstbilligst</t>
  </si>
  <si>
    <t>Hjælpemiddel</t>
  </si>
  <si>
    <t>Pris</t>
  </si>
  <si>
    <t>Klik pr. sek.</t>
  </si>
  <si>
    <t>Pris pr. klik</t>
  </si>
  <si>
    <t>Maks. Pris</t>
  </si>
  <si>
    <t>Sekunder til køb</t>
  </si>
  <si>
    <t>Minutter til mål, hvis køb</t>
  </si>
  <si>
    <t>Forbedring af tid</t>
  </si>
  <si>
    <t>Opgradering</t>
  </si>
  <si>
    <t>Samlet output</t>
  </si>
  <si>
    <t>Nuværende output</t>
  </si>
  <si>
    <t>Faktor</t>
  </si>
  <si>
    <t>Cheap hoes</t>
  </si>
  <si>
    <t>Reinforced index finger</t>
  </si>
  <si>
    <t>Forwards from…</t>
  </si>
  <si>
    <t>Carpal tunnel…</t>
  </si>
  <si>
    <t>Steelplated…</t>
  </si>
  <si>
    <t>Sugar gas</t>
  </si>
  <si>
    <t>Fertilizer</t>
  </si>
  <si>
    <t>Sturdier conveyor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</si>
</sst>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9">
    <xf numFmtId="0" fontId="0" fillId="0" borderId="0" xfId="0"/>
    <xf numFmtId="0" fontId="0" fillId="2" borderId="1" xfId="1" applyFont="1"/>
    <xf numFmtId="3" fontId="0" fillId="2" borderId="1" xfId="1" applyNumberFormat="1" applyFont="1"/>
    <xf numFmtId="2" fontId="0" fillId="0" borderId="0" xfId="0" applyNumberFormat="1"/>
    <xf numFmtId="0" fontId="2" fillId="0" borderId="0" xfId="0" applyFont="1"/>
    <xf numFmtId="4" fontId="0" fillId="0" borderId="0" xfId="0" applyNumberFormat="1"/>
    <xf numFmtId="0" fontId="2" fillId="3" borderId="0" xfId="0" applyFont="1" applyFill="1"/>
    <xf numFmtId="0" fontId="2" fillId="0" borderId="0" xfId="0" applyFont="1" applyFill="1"/>
    <xf numFmtId="3" fontId="0" fillId="0" borderId="1" xfId="1" applyNumberFormat="1" applyFont="1" applyFill="1"/>
  </cellXfs>
  <cellStyles count="2">
    <cellStyle name="Bemærk!" xfId="1" builtinId="10"/>
    <cellStyle name="Normal" xfId="0" builtinId="0"/>
  </cellStyles>
  <dxfs count="57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B12A2-B178-4244-A29D-F6E106B0BE6B}">
  <dimension ref="A1:K22"/>
  <sheetViews>
    <sheetView tabSelected="1" workbookViewId="0">
      <selection activeCell="K5" sqref="K5"/>
    </sheetView>
  </sheetViews>
  <sheetFormatPr defaultRowHeight="15" x14ac:dyDescent="0.25"/>
  <cols>
    <col min="1" max="1" width="22.28515625" bestFit="1" customWidth="1"/>
    <col min="2" max="2" width="21.140625" customWidth="1"/>
    <col min="3" max="3" width="18.42578125" customWidth="1"/>
    <col min="4" max="4" width="12.42578125" customWidth="1"/>
    <col min="5" max="5" width="13.7109375" bestFit="1" customWidth="1"/>
    <col min="6" max="6" width="14.7109375" customWidth="1"/>
    <col min="7" max="7" width="13.85546875" customWidth="1"/>
    <col min="8" max="8" width="15.5703125" bestFit="1" customWidth="1"/>
    <col min="9" max="9" width="23.7109375" bestFit="1" customWidth="1"/>
    <col min="10" max="10" width="17.42578125" customWidth="1"/>
  </cols>
  <sheetData>
    <row r="1" spans="1:11" x14ac:dyDescent="0.25">
      <c r="B1" s="4" t="s">
        <v>7</v>
      </c>
      <c r="C1" s="8">
        <f>SUM(E7:E12)</f>
        <v>0.1</v>
      </c>
      <c r="F1" t="s">
        <v>11</v>
      </c>
    </row>
    <row r="2" spans="1:11" x14ac:dyDescent="0.25">
      <c r="B2" s="4" t="s">
        <v>8</v>
      </c>
      <c r="C2" s="2">
        <v>0</v>
      </c>
      <c r="F2" s="3">
        <f>SMALL(F7:F10000,2)</f>
        <v>137.5</v>
      </c>
    </row>
    <row r="3" spans="1:11" x14ac:dyDescent="0.25">
      <c r="B3" s="4" t="s">
        <v>9</v>
      </c>
      <c r="C3" s="2">
        <v>1400000</v>
      </c>
    </row>
    <row r="4" spans="1:11" x14ac:dyDescent="0.25">
      <c r="B4" s="4" t="s">
        <v>10</v>
      </c>
      <c r="C4" s="3">
        <f>(C3-C2)/C1/60</f>
        <v>233333.33333333334</v>
      </c>
    </row>
    <row r="6" spans="1:11" x14ac:dyDescent="0.25">
      <c r="A6" s="6" t="s">
        <v>12</v>
      </c>
      <c r="B6" s="6" t="s">
        <v>6</v>
      </c>
      <c r="C6" s="6" t="s">
        <v>13</v>
      </c>
      <c r="D6" s="6" t="s">
        <v>14</v>
      </c>
      <c r="E6" s="6" t="s">
        <v>21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7"/>
    </row>
    <row r="7" spans="1:11" x14ac:dyDescent="0.25">
      <c r="A7" t="s">
        <v>0</v>
      </c>
      <c r="B7" s="1">
        <v>1</v>
      </c>
      <c r="C7" s="2">
        <v>15</v>
      </c>
      <c r="D7" s="1">
        <v>0.1</v>
      </c>
      <c r="E7">
        <f>D7*B7</f>
        <v>0.1</v>
      </c>
      <c r="F7" s="5">
        <f>IF(D7&gt;0,C7/D7,"")</f>
        <v>150</v>
      </c>
      <c r="G7" s="5">
        <f>F$2*D7</f>
        <v>13.75</v>
      </c>
      <c r="H7" s="3">
        <f>MAX((C7-C$2)/C$1,0)</f>
        <v>150</v>
      </c>
      <c r="I7" s="3">
        <f>((C$3-MAX(0,C$2-C7))/(C$1+D7)+H7)/60</f>
        <v>116669.16666666667</v>
      </c>
      <c r="J7" s="3">
        <f>C$4-I7</f>
        <v>116664.16666666667</v>
      </c>
    </row>
    <row r="8" spans="1:11" x14ac:dyDescent="0.25">
      <c r="A8" t="s">
        <v>1</v>
      </c>
      <c r="B8" s="1">
        <v>0</v>
      </c>
      <c r="C8" s="2">
        <v>100</v>
      </c>
      <c r="D8" s="1">
        <v>1</v>
      </c>
      <c r="E8">
        <f>D8*B8</f>
        <v>0</v>
      </c>
      <c r="F8" s="5">
        <f>IF(D8&gt;0,C8/D8,"")</f>
        <v>100</v>
      </c>
      <c r="G8" s="5">
        <f t="shared" ref="G8" si="0">F$2*D8</f>
        <v>137.5</v>
      </c>
      <c r="H8" s="3">
        <f>MAX((C8-C$2)/C$1,0)</f>
        <v>1000</v>
      </c>
      <c r="I8" s="3">
        <f>((C$3-MAX(0,C$2-C8))/(C$1+D8)+H8)/60</f>
        <v>21228.78787878788</v>
      </c>
      <c r="J8" s="3">
        <f>C$4-I8</f>
        <v>212104.54545454547</v>
      </c>
    </row>
    <row r="9" spans="1:11" x14ac:dyDescent="0.25">
      <c r="A9" t="s">
        <v>2</v>
      </c>
      <c r="B9" s="1">
        <v>0</v>
      </c>
      <c r="C9" s="2">
        <v>1100</v>
      </c>
      <c r="D9" s="1">
        <v>8</v>
      </c>
      <c r="E9">
        <f>D9*B9</f>
        <v>0</v>
      </c>
      <c r="F9" s="5">
        <f>IF(D9&gt;0,C9/D9,"")</f>
        <v>137.5</v>
      </c>
      <c r="G9" s="5">
        <f t="shared" ref="G7:G12" si="1">F$2*D9</f>
        <v>1100</v>
      </c>
      <c r="H9" s="3">
        <f>MAX((C9-C$2)/C$1,0)</f>
        <v>11000</v>
      </c>
      <c r="I9" s="3">
        <f>((C$3-MAX(0,C$2-C9))/(C$1+D9)+H9)/60</f>
        <v>3063.9917695473255</v>
      </c>
      <c r="J9" s="3">
        <f>C$4-I9</f>
        <v>230269.34156378603</v>
      </c>
    </row>
    <row r="10" spans="1:11" x14ac:dyDescent="0.25">
      <c r="A10" t="s">
        <v>3</v>
      </c>
      <c r="B10" s="1">
        <v>0</v>
      </c>
      <c r="C10" s="2">
        <v>12000</v>
      </c>
      <c r="D10" s="1">
        <v>47</v>
      </c>
      <c r="E10">
        <f>D10*B10</f>
        <v>0</v>
      </c>
      <c r="F10" s="5">
        <f>IF(D10&gt;0,C10/D10,"")</f>
        <v>255.31914893617022</v>
      </c>
      <c r="G10" s="5">
        <f t="shared" ref="G10:G12" si="2">F$2*D10</f>
        <v>6462.5</v>
      </c>
      <c r="H10" s="3">
        <f>MAX((C10-C$2)/C$1,0)</f>
        <v>120000</v>
      </c>
      <c r="I10" s="3">
        <f>((C$3-MAX(0,C$2-C10))/(C$1+D10)+H10)/60</f>
        <v>2495.3998584571832</v>
      </c>
      <c r="J10" s="3">
        <f>C$4-I10</f>
        <v>230837.93347487616</v>
      </c>
    </row>
    <row r="11" spans="1:11" x14ac:dyDescent="0.25">
      <c r="A11" t="s">
        <v>4</v>
      </c>
      <c r="B11" s="1">
        <v>0</v>
      </c>
      <c r="C11" s="2">
        <v>130000</v>
      </c>
      <c r="D11" s="1">
        <v>260</v>
      </c>
      <c r="E11">
        <f>D11*B11</f>
        <v>0</v>
      </c>
      <c r="F11" s="5">
        <f>IF(D11&gt;0,C11/D11,"")</f>
        <v>500</v>
      </c>
      <c r="G11" s="5">
        <f t="shared" si="2"/>
        <v>35750</v>
      </c>
      <c r="H11" s="3">
        <f>MAX((C11-C$2)/C$1,0)</f>
        <v>1300000</v>
      </c>
      <c r="I11" s="3">
        <f>((C$3-MAX(0,C$2-C11))/(C$1+D11)+H11)/60</f>
        <v>21756.375752915548</v>
      </c>
      <c r="J11" s="3">
        <f>C$4-I11</f>
        <v>211576.9575804178</v>
      </c>
    </row>
    <row r="12" spans="1:11" x14ac:dyDescent="0.25">
      <c r="A12" t="s">
        <v>5</v>
      </c>
      <c r="B12" s="1">
        <v>0</v>
      </c>
      <c r="C12" s="2">
        <v>1400000</v>
      </c>
      <c r="D12" s="1">
        <v>1400</v>
      </c>
      <c r="E12">
        <f>D12*B12</f>
        <v>0</v>
      </c>
      <c r="F12" s="5">
        <f>IF(D12&gt;0,C12/D12,"")</f>
        <v>1000</v>
      </c>
      <c r="G12" s="5">
        <f t="shared" si="2"/>
        <v>192500</v>
      </c>
      <c r="H12" s="3">
        <f>MAX((C12-C$2)/C$1,0)</f>
        <v>14000000</v>
      </c>
      <c r="I12" s="3">
        <f>((C$3-MAX(0,C$2-C12))/(C$1+D12)+H12)/60</f>
        <v>233349.99880960883</v>
      </c>
      <c r="J12" s="3">
        <f>C$4-I12</f>
        <v>-16.665476275491528</v>
      </c>
    </row>
    <row r="14" spans="1:11" x14ac:dyDescent="0.25">
      <c r="A14" s="6" t="s">
        <v>20</v>
      </c>
      <c r="B14" s="6" t="s">
        <v>22</v>
      </c>
      <c r="C14" s="6" t="s">
        <v>13</v>
      </c>
      <c r="D14" s="6" t="s">
        <v>14</v>
      </c>
      <c r="E14" s="6" t="s">
        <v>23</v>
      </c>
      <c r="F14" s="6" t="s">
        <v>15</v>
      </c>
      <c r="G14" s="6"/>
      <c r="H14" s="6" t="s">
        <v>17</v>
      </c>
      <c r="I14" s="6" t="s">
        <v>18</v>
      </c>
      <c r="J14" s="6" t="s">
        <v>19</v>
      </c>
    </row>
    <row r="15" spans="1:11" x14ac:dyDescent="0.25">
      <c r="A15" t="s">
        <v>25</v>
      </c>
      <c r="B15" s="1">
        <f>E7</f>
        <v>0.1</v>
      </c>
      <c r="C15" s="2">
        <v>100</v>
      </c>
      <c r="D15">
        <f>B15*(E15-1)</f>
        <v>0.1</v>
      </c>
      <c r="E15" s="1">
        <v>2</v>
      </c>
      <c r="F15" s="5">
        <f>IF(D15&gt;0,C15/D15,"")</f>
        <v>1000</v>
      </c>
      <c r="G15" s="5"/>
      <c r="H15" s="3">
        <f>MAX((C15-C$2)/C$1,0)</f>
        <v>1000</v>
      </c>
      <c r="I15" s="3">
        <f>((C$3-MAX(0,C$2-C15))/(C$1+D15)+H15)/60</f>
        <v>116683.33333333333</v>
      </c>
      <c r="J15" s="3">
        <f>C$4-I15</f>
        <v>116650.00000000001</v>
      </c>
    </row>
    <row r="16" spans="1:11" x14ac:dyDescent="0.25">
      <c r="A16" t="s">
        <v>27</v>
      </c>
      <c r="B16" s="1">
        <f>E7</f>
        <v>0.1</v>
      </c>
      <c r="C16" s="2">
        <v>500</v>
      </c>
      <c r="D16">
        <f>B16*(E16-1)</f>
        <v>0.1</v>
      </c>
      <c r="E16" s="1">
        <v>2</v>
      </c>
      <c r="F16" s="5">
        <f>IF(D16&gt;0,C16/D16,"")</f>
        <v>5000</v>
      </c>
      <c r="G16" s="5"/>
      <c r="H16" s="3">
        <f>MAX((C16-C$2)/C$1,0)</f>
        <v>5000</v>
      </c>
      <c r="I16" s="3">
        <f>((C$3-MAX(0,C$2-C16))/(C$1+D16)+H16)/60</f>
        <v>116750</v>
      </c>
      <c r="J16" s="3">
        <f>C$4-I16</f>
        <v>116583.33333333334</v>
      </c>
    </row>
    <row r="17" spans="1:10" x14ac:dyDescent="0.25">
      <c r="A17" t="s">
        <v>26</v>
      </c>
      <c r="B17" s="1">
        <f>E8</f>
        <v>0</v>
      </c>
      <c r="C17" s="2">
        <v>1000</v>
      </c>
      <c r="D17">
        <f>B17*(E17-1)</f>
        <v>0</v>
      </c>
      <c r="E17" s="1">
        <v>2</v>
      </c>
      <c r="F17" s="5" t="str">
        <f>IF(D17&gt;0,C17/D17,"")</f>
        <v/>
      </c>
      <c r="G17" s="5"/>
      <c r="H17" s="3">
        <f>MAX((C17-C$2)/C$1,0)</f>
        <v>10000</v>
      </c>
      <c r="I17" s="3">
        <f>((C$3-MAX(0,C$2-C17))/(C$1+D17)+H17)/60</f>
        <v>233500</v>
      </c>
      <c r="J17" s="3">
        <f>C$4-I17</f>
        <v>-166.66666666665697</v>
      </c>
    </row>
    <row r="18" spans="1:10" x14ac:dyDescent="0.25">
      <c r="A18" t="s">
        <v>28</v>
      </c>
      <c r="B18" s="1">
        <f>E8</f>
        <v>0</v>
      </c>
      <c r="C18" s="2">
        <v>5000</v>
      </c>
      <c r="D18">
        <f>B18*(E18-1)</f>
        <v>0</v>
      </c>
      <c r="E18" s="1">
        <v>2</v>
      </c>
      <c r="F18" s="5" t="str">
        <f>IF(D18&gt;0,C18/D18,"")</f>
        <v/>
      </c>
      <c r="G18" s="5"/>
      <c r="H18" s="3">
        <f>MAX((C18-C$2)/C$1,0)</f>
        <v>50000</v>
      </c>
      <c r="I18" s="3">
        <f>((C$3-MAX(0,C$2-C18))/(C$1+D18)+H18)/60</f>
        <v>234166.66666666666</v>
      </c>
      <c r="J18" s="3">
        <f>C$4-I18</f>
        <v>-833.33333333331393</v>
      </c>
    </row>
    <row r="19" spans="1:10" x14ac:dyDescent="0.25">
      <c r="A19" t="s">
        <v>24</v>
      </c>
      <c r="B19" s="1">
        <f>E9</f>
        <v>0</v>
      </c>
      <c r="C19" s="2">
        <v>11000</v>
      </c>
      <c r="D19">
        <f>B19*(E19-1)</f>
        <v>0</v>
      </c>
      <c r="E19" s="1">
        <v>2</v>
      </c>
      <c r="F19" s="5" t="str">
        <f>IF(D19&gt;0,C19/D19,"")</f>
        <v/>
      </c>
      <c r="G19" s="5"/>
      <c r="H19" s="3">
        <f>MAX((C19-C$2)/C$1,0)</f>
        <v>110000</v>
      </c>
      <c r="I19" s="3">
        <f>((C$3-MAX(0,C$2-C19))/(C$1+D19)+H19)/60</f>
        <v>235166.66666666666</v>
      </c>
      <c r="J19" s="3">
        <f>C$4-I19</f>
        <v>-1833.3333333333139</v>
      </c>
    </row>
    <row r="20" spans="1:10" x14ac:dyDescent="0.25">
      <c r="A20" t="s">
        <v>29</v>
      </c>
      <c r="B20" s="1">
        <f>E10</f>
        <v>0</v>
      </c>
      <c r="C20" s="2">
        <v>120000</v>
      </c>
      <c r="D20">
        <f>B20*(E20-1)</f>
        <v>0</v>
      </c>
      <c r="E20" s="1">
        <v>2</v>
      </c>
      <c r="F20" s="5" t="str">
        <f>IF(D20&gt;0,C20/D20,"")</f>
        <v/>
      </c>
      <c r="G20" s="5"/>
      <c r="H20" s="3">
        <f>MAX((C20-C$2)/C$1,0)</f>
        <v>1200000</v>
      </c>
      <c r="I20" s="3">
        <f>((C$3-MAX(0,C$2-C20))/(C$1+D20)+H20)/60</f>
        <v>253333.33333333334</v>
      </c>
      <c r="J20" s="3">
        <f>C$4-I20</f>
        <v>-20000</v>
      </c>
    </row>
    <row r="21" spans="1:10" x14ac:dyDescent="0.25">
      <c r="A21" t="s">
        <v>30</v>
      </c>
      <c r="B21" s="1">
        <f>E9</f>
        <v>0</v>
      </c>
      <c r="C21" s="2">
        <v>55000</v>
      </c>
      <c r="D21">
        <f>B21*(E21-1)</f>
        <v>0</v>
      </c>
      <c r="E21" s="1">
        <v>2</v>
      </c>
      <c r="F21" s="5" t="str">
        <f>IF(D21&gt;0,C21/D21,"")</f>
        <v/>
      </c>
      <c r="G21" s="5"/>
      <c r="H21" s="3">
        <f>MAX((C21-C$2)/C$1,0)</f>
        <v>550000</v>
      </c>
      <c r="I21" s="3">
        <f>((C$3-MAX(0,C$2-C21))/(C$1+D21)+H21)/60</f>
        <v>242500</v>
      </c>
      <c r="J21" s="3">
        <f>C$4-I21</f>
        <v>-9166.666666666657</v>
      </c>
    </row>
    <row r="22" spans="1:10" x14ac:dyDescent="0.25">
      <c r="A22" t="s">
        <v>31</v>
      </c>
      <c r="B22" s="1">
        <f>E11</f>
        <v>0</v>
      </c>
      <c r="C22" s="2">
        <v>1300000</v>
      </c>
      <c r="D22">
        <f>B22*(E22-1)</f>
        <v>0</v>
      </c>
      <c r="E22" s="1">
        <v>2</v>
      </c>
      <c r="F22" s="5" t="str">
        <f>IF(D22&gt;0,C22/D22,"")</f>
        <v/>
      </c>
      <c r="G22" s="5"/>
      <c r="H22" s="3">
        <f>MAX((C22-C$2)/C$1,0)</f>
        <v>13000000</v>
      </c>
      <c r="I22" s="3">
        <f>((C$3-MAX(0,C$2-C22))/(C$1+D22)+H22)/60</f>
        <v>450000</v>
      </c>
      <c r="J22" s="3">
        <f>C$4-I22</f>
        <v>-216666.66666666666</v>
      </c>
    </row>
  </sheetData>
  <conditionalFormatting sqref="F7:F22">
    <cfRule type="top10" dxfId="38" priority="3" bottom="1" rank="1"/>
  </conditionalFormatting>
  <conditionalFormatting sqref="J15:J22 J7:J13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Michael Sahl</cp:lastModifiedBy>
  <dcterms:created xsi:type="dcterms:W3CDTF">2023-01-10T10:53:10Z</dcterms:created>
  <dcterms:modified xsi:type="dcterms:W3CDTF">2023-01-22T00:14:30Z</dcterms:modified>
</cp:coreProperties>
</file>